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Kuželky\Dotace mládež PlKKS\"/>
    </mc:Choice>
  </mc:AlternateContent>
  <xr:revisionPtr revIDLastSave="0" documentId="13_ncr:1_{37811E4C-1619-46E0-88E6-7CE2262B32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2025-26'!$A$5:$W$68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9" i="4" l="1"/>
  <c r="P69" i="4"/>
  <c r="E62" i="4"/>
  <c r="E64" i="4"/>
  <c r="E65" i="4"/>
  <c r="E66" i="4"/>
  <c r="E67" i="4"/>
  <c r="E68" i="4"/>
  <c r="E63" i="4"/>
  <c r="E54" i="4"/>
  <c r="E47" i="4"/>
  <c r="E52" i="4"/>
  <c r="E56" i="4"/>
  <c r="E57" i="4"/>
  <c r="E53" i="4"/>
  <c r="E33" i="4"/>
  <c r="E34" i="4"/>
  <c r="E35" i="4"/>
  <c r="E36" i="4"/>
  <c r="E32" i="4"/>
  <c r="E30" i="4"/>
  <c r="E31" i="4"/>
  <c r="E29" i="4"/>
  <c r="E15" i="4"/>
  <c r="E17" i="4"/>
  <c r="E19" i="4"/>
  <c r="E20" i="4"/>
  <c r="E18" i="4"/>
  <c r="E12" i="4"/>
  <c r="E8" i="4"/>
  <c r="D8" i="4"/>
  <c r="Q69" i="4"/>
  <c r="D61" i="4"/>
  <c r="D60" i="4"/>
  <c r="D62" i="4"/>
  <c r="D63" i="4"/>
  <c r="D64" i="4"/>
  <c r="D65" i="4"/>
  <c r="D66" i="4"/>
  <c r="D67" i="4"/>
  <c r="D68" i="4"/>
  <c r="D59" i="4"/>
  <c r="D40" i="4"/>
  <c r="D41" i="4"/>
  <c r="D39" i="4"/>
  <c r="D55" i="4"/>
  <c r="D48" i="4"/>
  <c r="D45" i="4"/>
  <c r="D50" i="4"/>
  <c r="D46" i="4"/>
  <c r="D42" i="4"/>
  <c r="D43" i="4"/>
  <c r="D49" i="4"/>
  <c r="D44" i="4"/>
  <c r="D51" i="4"/>
  <c r="D53" i="4"/>
  <c r="D54" i="4"/>
  <c r="D47" i="4"/>
  <c r="D52" i="4"/>
  <c r="D56" i="4"/>
  <c r="D57" i="4"/>
  <c r="D38" i="4"/>
  <c r="D22" i="4"/>
  <c r="D23" i="4"/>
  <c r="D25" i="4"/>
  <c r="D26" i="4"/>
  <c r="D27" i="4"/>
  <c r="D28" i="4"/>
  <c r="D29" i="4"/>
  <c r="D30" i="4"/>
  <c r="D31" i="4"/>
  <c r="D32" i="4"/>
  <c r="D33" i="4"/>
  <c r="D34" i="4"/>
  <c r="D35" i="4"/>
  <c r="D36" i="4"/>
  <c r="D24" i="4"/>
  <c r="D9" i="4"/>
  <c r="D16" i="4"/>
  <c r="D11" i="4"/>
  <c r="D7" i="4"/>
  <c r="D6" i="4"/>
  <c r="D10" i="4"/>
  <c r="D14" i="4"/>
  <c r="D12" i="4"/>
  <c r="D15" i="4"/>
  <c r="D17" i="4"/>
  <c r="D19" i="4"/>
  <c r="D20" i="4"/>
  <c r="D18" i="4"/>
  <c r="D13" i="4"/>
  <c r="E59" i="4"/>
  <c r="E61" i="4"/>
  <c r="F61" i="4"/>
  <c r="G61" i="4" s="1"/>
  <c r="E60" i="4"/>
  <c r="F60" i="4"/>
  <c r="G60" i="4" s="1"/>
  <c r="F62" i="4"/>
  <c r="G62" i="4" s="1"/>
  <c r="F63" i="4"/>
  <c r="G63" i="4" s="1"/>
  <c r="F64" i="4"/>
  <c r="G64" i="4" s="1"/>
  <c r="F65" i="4"/>
  <c r="G65" i="4" s="1"/>
  <c r="F66" i="4"/>
  <c r="G66" i="4" s="1"/>
  <c r="F67" i="4"/>
  <c r="G67" i="4" s="1"/>
  <c r="F68" i="4"/>
  <c r="G68" i="4" s="1"/>
  <c r="F59" i="4"/>
  <c r="G59" i="4" s="1"/>
  <c r="E40" i="4"/>
  <c r="F40" i="4"/>
  <c r="G40" i="4" s="1"/>
  <c r="E41" i="4"/>
  <c r="F41" i="4"/>
  <c r="G41" i="4" s="1"/>
  <c r="E39" i="4"/>
  <c r="F39" i="4"/>
  <c r="G39" i="4" s="1"/>
  <c r="E55" i="4"/>
  <c r="F55" i="4"/>
  <c r="G55" i="4" s="1"/>
  <c r="E48" i="4"/>
  <c r="F48" i="4"/>
  <c r="G48" i="4" s="1"/>
  <c r="E45" i="4"/>
  <c r="F45" i="4"/>
  <c r="G45" i="4" s="1"/>
  <c r="E50" i="4"/>
  <c r="F50" i="4"/>
  <c r="G50" i="4" s="1"/>
  <c r="E46" i="4"/>
  <c r="F46" i="4"/>
  <c r="G46" i="4" s="1"/>
  <c r="E42" i="4"/>
  <c r="F42" i="4"/>
  <c r="G42" i="4" s="1"/>
  <c r="E43" i="4"/>
  <c r="F43" i="4"/>
  <c r="G43" i="4" s="1"/>
  <c r="E49" i="4"/>
  <c r="F49" i="4"/>
  <c r="G49" i="4" s="1"/>
  <c r="E44" i="4"/>
  <c r="F44" i="4"/>
  <c r="G44" i="4" s="1"/>
  <c r="E51" i="4"/>
  <c r="F51" i="4"/>
  <c r="G51" i="4" s="1"/>
  <c r="F53" i="4"/>
  <c r="G53" i="4" s="1"/>
  <c r="F54" i="4"/>
  <c r="G54" i="4" s="1"/>
  <c r="F47" i="4"/>
  <c r="G47" i="4" s="1"/>
  <c r="F52" i="4"/>
  <c r="G52" i="4" s="1"/>
  <c r="F56" i="4"/>
  <c r="G56" i="4" s="1"/>
  <c r="F57" i="4"/>
  <c r="G57" i="4" s="1"/>
  <c r="F27" i="4"/>
  <c r="G27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2" i="4"/>
  <c r="E23" i="4"/>
  <c r="E25" i="4"/>
  <c r="E26" i="4"/>
  <c r="E27" i="4"/>
  <c r="E28" i="4"/>
  <c r="E24" i="4"/>
  <c r="E9" i="4"/>
  <c r="E16" i="4"/>
  <c r="E11" i="4"/>
  <c r="E7" i="4"/>
  <c r="E6" i="4"/>
  <c r="E10" i="4"/>
  <c r="E14" i="4"/>
  <c r="E13" i="4"/>
  <c r="F26" i="4" l="1"/>
  <c r="G26" i="4" s="1"/>
  <c r="F38" i="4"/>
  <c r="G38" i="4" s="1"/>
  <c r="F25" i="4"/>
  <c r="G25" i="4" s="1"/>
  <c r="F22" i="4"/>
  <c r="G22" i="4" s="1"/>
  <c r="F24" i="4"/>
  <c r="G24" i="4" s="1"/>
  <c r="F23" i="4"/>
  <c r="G23" i="4" s="1"/>
  <c r="F10" i="4"/>
  <c r="G10" i="4" s="1"/>
  <c r="F6" i="4"/>
  <c r="G6" i="4" s="1"/>
  <c r="F16" i="4"/>
  <c r="G16" i="4" s="1"/>
  <c r="F8" i="4"/>
  <c r="G8" i="4" s="1"/>
  <c r="F7" i="4"/>
  <c r="G7" i="4" s="1"/>
  <c r="F13" i="4"/>
  <c r="G13" i="4" s="1"/>
  <c r="F9" i="4"/>
  <c r="G9" i="4" s="1"/>
  <c r="F11" i="4"/>
  <c r="G11" i="4" s="1"/>
  <c r="F15" i="4" l="1"/>
  <c r="G15" i="4" s="1"/>
  <c r="F17" i="4" l="1"/>
  <c r="G17" i="4" s="1"/>
  <c r="F12" i="4"/>
  <c r="G12" i="4" s="1"/>
  <c r="F14" i="4"/>
  <c r="G14" i="4" s="1"/>
  <c r="F18" i="4"/>
  <c r="G18" i="4" s="1"/>
  <c r="A58" i="4"/>
  <c r="A37" i="4"/>
  <c r="A21" i="4"/>
</calcChain>
</file>

<file path=xl/sharedStrings.xml><?xml version="1.0" encoding="utf-8"?>
<sst xmlns="http://schemas.openxmlformats.org/spreadsheetml/2006/main" count="212" uniqueCount="100">
  <si>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</si>
  <si>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</si>
  <si>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</si>
  <si>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</si>
  <si>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</si>
  <si>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</si>
  <si>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</si>
  <si>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</si>
  <si>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</si>
  <si>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</si>
  <si>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</si>
  <si>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</si>
  <si>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</si>
  <si>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</si>
  <si>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</si>
  <si>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</si>
  <si>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</si>
  <si>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</si>
  <si>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</si>
  <si>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</si>
  <si>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</si>
  <si>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</si>
  <si>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</si>
  <si>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</si>
  <si>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</si>
  <si>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</si>
  <si>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</si>
  <si>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</si>
  <si>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</si>
  <si>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</si>
  <si>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</si>
  <si>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</si>
  <si>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</si>
  <si>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</si>
  <si>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</si>
  <si>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</si>
  <si>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</si>
  <si>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</si>
  <si>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</si>
  <si>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</si>
  <si>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</si>
  <si>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</si>
  <si>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</si>
  <si>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</si>
  <si>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</si>
  <si>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</si>
  <si>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</si>
  <si>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</si>
  <si>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</si>
  <si>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</si>
  <si>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</si>
  <si>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</si>
  <si>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</si>
  <si>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</si>
  <si>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</si>
  <si>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</si>
  <si>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</si>
  <si>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</si>
  <si>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</si>
  <si>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</si>
  <si>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</si>
  <si>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</si>
  <si>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</si>
  <si>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</si>
  <si>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</si>
  <si>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</si>
  <si>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</si>
  <si>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</si>
  <si>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</si>
  <si>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</si>
  <si>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</si>
  <si>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</si>
  <si>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</si>
  <si>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</si>
  <si>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</si>
  <si>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</si>
  <si>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</si>
  <si>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</si>
  <si>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</si>
  <si>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</si>
  <si>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</si>
  <si>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</si>
  <si>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</si>
  <si>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</si>
  <si>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</si>
  <si>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</si>
  <si>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</si>
  <si>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</si>
  <si>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</si>
  <si>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</si>
  <si>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Cafourek Matyýš</t>
  </si>
  <si>
    <t>TJ Dobřany</t>
  </si>
  <si>
    <t>Baloun Lukáš</t>
  </si>
  <si>
    <t>Suchý Tobiáš</t>
  </si>
  <si>
    <t>Benešová Lucie</t>
  </si>
  <si>
    <t>Škoda, Zahořany</t>
  </si>
  <si>
    <t>Sokol, Újezd</t>
  </si>
  <si>
    <t>Škoda, Holýšov</t>
  </si>
  <si>
    <t>Stříbro, Kdyně</t>
  </si>
  <si>
    <t>fakturace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</si>
</sst>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1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medium">
        <color indexed="64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hidden="1"/>
    </xf>
    <xf numFmtId="0" fontId="6" fillId="3" borderId="39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locked="0" hidden="1"/>
    </xf>
    <xf numFmtId="0" fontId="6" fillId="5" borderId="39" xfId="1" applyFont="1" applyFill="1" applyBorder="1" applyAlignment="1" applyProtection="1">
      <alignment horizontal="center" vertical="center"/>
      <protection locked="0" hidden="1"/>
    </xf>
    <xf numFmtId="0" fontId="6" fillId="3" borderId="39" xfId="1" applyFont="1" applyFill="1" applyBorder="1" applyAlignment="1" applyProtection="1">
      <alignment horizontal="center" vertical="center"/>
      <protection hidden="1"/>
    </xf>
    <xf numFmtId="0" fontId="13" fillId="2" borderId="37" xfId="1" applyFont="1" applyFill="1" applyBorder="1" applyAlignment="1" applyProtection="1">
      <alignment horizontal="center" vertical="center"/>
      <protection locked="0"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40" xfId="1" applyFont="1" applyBorder="1" applyAlignment="1" applyProtection="1">
      <alignment vertical="center"/>
      <protection locked="0" hidden="1"/>
    </xf>
    <xf numFmtId="14" fontId="1" fillId="0" borderId="40" xfId="1" applyNumberFormat="1" applyBorder="1" applyAlignment="1" applyProtection="1">
      <alignment horizontal="center" vertical="center"/>
      <protection locked="0" hidden="1"/>
    </xf>
    <xf numFmtId="1" fontId="1" fillId="0" borderId="40" xfId="1" applyNumberFormat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locked="0" hidden="1"/>
    </xf>
    <xf numFmtId="0" fontId="1" fillId="0" borderId="40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locked="0"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 refreshError="1"/>
      <sheetData sheetId="1" refreshError="1"/>
      <sheetData sheetId="2" refreshError="1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5"/>
  <sheetViews>
    <sheetView tabSelected="1" zoomScale="90" zoomScaleNormal="90" workbookViewId="0">
      <pane ySplit="4" topLeftCell="A5" activePane="bottomLeft" state="frozen"/>
      <selection pane="bottomLeft" activeCell="G76" sqref="G76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3" t="s">
        <v>40</v>
      </c>
      <c r="B1" s="84"/>
      <c r="C1" s="84"/>
      <c r="D1" s="84"/>
      <c r="E1" s="84"/>
      <c r="F1" s="84"/>
      <c r="G1" s="84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1"/>
    </row>
    <row r="2" spans="1:24" s="3" customFormat="1" ht="18" customHeight="1" x14ac:dyDescent="0.3">
      <c r="A2" s="86" t="s">
        <v>1</v>
      </c>
      <c r="B2" s="89" t="s">
        <v>2</v>
      </c>
      <c r="C2" s="89" t="s">
        <v>0</v>
      </c>
      <c r="D2" s="100" t="s">
        <v>12</v>
      </c>
      <c r="E2" s="92" t="s">
        <v>3</v>
      </c>
      <c r="F2" s="92" t="s">
        <v>4</v>
      </c>
      <c r="G2" s="95" t="s">
        <v>5</v>
      </c>
      <c r="H2" s="98" t="s">
        <v>6</v>
      </c>
      <c r="I2" s="99"/>
      <c r="J2" s="99"/>
      <c r="K2" s="99"/>
      <c r="L2" s="99"/>
      <c r="M2" s="99"/>
      <c r="N2" s="99"/>
      <c r="O2" s="99"/>
      <c r="P2" s="98" t="s">
        <v>7</v>
      </c>
      <c r="Q2" s="99"/>
      <c r="R2" s="99"/>
      <c r="S2" s="99"/>
      <c r="T2" s="99"/>
      <c r="U2" s="99"/>
      <c r="V2" s="99"/>
      <c r="W2" s="99"/>
    </row>
    <row r="3" spans="1:24" s="3" customFormat="1" ht="18" customHeight="1" x14ac:dyDescent="0.3">
      <c r="A3" s="87"/>
      <c r="B3" s="90"/>
      <c r="C3" s="90"/>
      <c r="D3" s="101"/>
      <c r="E3" s="93"/>
      <c r="F3" s="93"/>
      <c r="G3" s="96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4" s="3" customFormat="1" ht="18" customHeight="1" thickBot="1" x14ac:dyDescent="0.35">
      <c r="A4" s="88"/>
      <c r="B4" s="91"/>
      <c r="C4" s="91"/>
      <c r="D4" s="102"/>
      <c r="E4" s="94"/>
      <c r="F4" s="94"/>
      <c r="G4" s="97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2" t="s">
        <v>95</v>
      </c>
      <c r="Q4" s="82" t="s">
        <v>96</v>
      </c>
      <c r="R4" s="82" t="s">
        <v>97</v>
      </c>
      <c r="S4" s="82" t="s">
        <v>98</v>
      </c>
      <c r="T4" s="68"/>
      <c r="U4" s="68"/>
      <c r="V4" s="68"/>
      <c r="W4" s="30"/>
    </row>
    <row r="5" spans="1:24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4" s="3" customFormat="1" ht="15" customHeight="1" x14ac:dyDescent="0.3">
      <c r="A6" s="21" t="s">
        <v>8</v>
      </c>
      <c r="B6" s="69" t="s">
        <v>62</v>
      </c>
      <c r="C6" s="5" t="s">
        <v>34</v>
      </c>
      <c r="D6" s="5" t="str">
        <f t="shared" ref="D6:D16" si="0">IF(B6="","","h.st.")</f>
        <v>h.st.</v>
      </c>
      <c r="E6" s="6">
        <f>IF(SUM(H6:O6)=0,"",SUM(H6:O6))</f>
        <v>39</v>
      </c>
      <c r="F6" s="7">
        <f t="shared" ref="F6:F16" si="1">IF(SUM(H6:O6)=0,"",COUNT(H6:O6))</f>
        <v>3</v>
      </c>
      <c r="G6" s="8">
        <f t="shared" ref="G6:G16" si="2">IF(F6="","",SUM(P6:W6)/F6)</f>
        <v>246</v>
      </c>
      <c r="H6" s="50">
        <v>14</v>
      </c>
      <c r="I6" s="51">
        <v>9</v>
      </c>
      <c r="J6" s="51">
        <v>16</v>
      </c>
      <c r="K6" s="60"/>
      <c r="L6" s="60"/>
      <c r="M6" s="60"/>
      <c r="N6" s="60"/>
      <c r="O6" s="52"/>
      <c r="P6" s="50">
        <v>244</v>
      </c>
      <c r="Q6" s="7">
        <v>242</v>
      </c>
      <c r="R6" s="7">
        <v>252</v>
      </c>
      <c r="S6" s="60"/>
      <c r="T6" s="60"/>
      <c r="U6" s="60"/>
      <c r="V6" s="60"/>
      <c r="W6" s="34"/>
    </row>
    <row r="7" spans="1:24" s="3" customFormat="1" ht="15" customHeight="1" x14ac:dyDescent="0.3">
      <c r="A7" s="21" t="s">
        <v>9</v>
      </c>
      <c r="B7" s="70" t="s">
        <v>63</v>
      </c>
      <c r="C7" s="49" t="s">
        <v>33</v>
      </c>
      <c r="D7" s="5" t="str">
        <f t="shared" si="0"/>
        <v>h.st.</v>
      </c>
      <c r="E7" s="6">
        <f>IF(SUM(H7:O7)=0,"",SUM(H7:O7))</f>
        <v>36</v>
      </c>
      <c r="F7" s="7">
        <f t="shared" si="1"/>
        <v>3</v>
      </c>
      <c r="G7" s="8">
        <f t="shared" si="2"/>
        <v>270.66666666666669</v>
      </c>
      <c r="H7" s="50">
        <v>9</v>
      </c>
      <c r="I7" s="51">
        <v>14</v>
      </c>
      <c r="J7" s="51">
        <v>13</v>
      </c>
      <c r="K7" s="60"/>
      <c r="L7" s="60"/>
      <c r="M7" s="60"/>
      <c r="N7" s="60"/>
      <c r="O7" s="52"/>
      <c r="P7" s="50">
        <v>238</v>
      </c>
      <c r="Q7" s="7">
        <v>270</v>
      </c>
      <c r="R7" s="51">
        <v>304</v>
      </c>
      <c r="S7" s="61"/>
      <c r="T7" s="61"/>
      <c r="U7" s="61"/>
      <c r="V7" s="61"/>
      <c r="W7" s="35"/>
    </row>
    <row r="8" spans="1:24" s="3" customFormat="1" ht="15" customHeight="1" x14ac:dyDescent="0.3">
      <c r="A8" s="21" t="s">
        <v>10</v>
      </c>
      <c r="B8" s="69" t="s">
        <v>84</v>
      </c>
      <c r="C8" s="49" t="s">
        <v>18</v>
      </c>
      <c r="D8" s="5" t="str">
        <f t="shared" si="0"/>
        <v>h.st.</v>
      </c>
      <c r="E8" s="6">
        <f>IF(SUM(H8:O8)=0,0,SUM(H8:O8))</f>
        <v>24</v>
      </c>
      <c r="F8" s="7">
        <f t="shared" si="1"/>
        <v>2</v>
      </c>
      <c r="G8" s="8">
        <f t="shared" si="2"/>
        <v>213</v>
      </c>
      <c r="H8" s="50"/>
      <c r="I8" s="51">
        <v>16</v>
      </c>
      <c r="J8" s="51">
        <v>8</v>
      </c>
      <c r="K8" s="60"/>
      <c r="L8" s="60"/>
      <c r="M8" s="60"/>
      <c r="N8" s="60"/>
      <c r="O8" s="52"/>
      <c r="P8" s="50"/>
      <c r="Q8" s="78">
        <v>231</v>
      </c>
      <c r="R8" s="78">
        <v>195</v>
      </c>
      <c r="S8" s="61"/>
      <c r="T8" s="61"/>
      <c r="U8" s="61"/>
      <c r="V8" s="61"/>
      <c r="W8" s="35"/>
    </row>
    <row r="9" spans="1:24" s="3" customFormat="1" ht="15" customHeight="1" x14ac:dyDescent="0.3">
      <c r="A9" s="21" t="s">
        <v>11</v>
      </c>
      <c r="B9" s="69" t="s">
        <v>46</v>
      </c>
      <c r="C9" s="5" t="s">
        <v>17</v>
      </c>
      <c r="D9" s="5" t="str">
        <f t="shared" si="0"/>
        <v>h.st.</v>
      </c>
      <c r="E9" s="6">
        <f>IF(SUM(H9:O9)=0,"",SUM(H9:O9))</f>
        <v>21</v>
      </c>
      <c r="F9" s="7">
        <f t="shared" si="1"/>
        <v>3</v>
      </c>
      <c r="G9" s="8">
        <f t="shared" si="2"/>
        <v>211</v>
      </c>
      <c r="H9" s="50">
        <v>14</v>
      </c>
      <c r="I9" s="51">
        <v>6</v>
      </c>
      <c r="J9" s="51">
        <v>1</v>
      </c>
      <c r="K9" s="60"/>
      <c r="L9" s="60"/>
      <c r="M9" s="60"/>
      <c r="N9" s="60"/>
      <c r="O9" s="52"/>
      <c r="P9" s="50">
        <v>210</v>
      </c>
      <c r="Q9" s="7">
        <v>225</v>
      </c>
      <c r="R9" s="7">
        <v>198</v>
      </c>
      <c r="S9" s="79"/>
      <c r="T9" s="79"/>
      <c r="U9" s="79"/>
      <c r="V9" s="79"/>
      <c r="W9" s="34"/>
    </row>
    <row r="10" spans="1:24" s="3" customFormat="1" ht="15" customHeight="1" x14ac:dyDescent="0.3">
      <c r="A10" s="21" t="s">
        <v>22</v>
      </c>
      <c r="B10" s="69" t="s">
        <v>64</v>
      </c>
      <c r="C10" s="5" t="s">
        <v>34</v>
      </c>
      <c r="D10" s="5" t="str">
        <f t="shared" si="0"/>
        <v>h.st.</v>
      </c>
      <c r="E10" s="6">
        <f>IF(SUM(H10:O10)=0,"",SUM(H10:O10))</f>
        <v>19</v>
      </c>
      <c r="F10" s="7">
        <f t="shared" si="1"/>
        <v>3</v>
      </c>
      <c r="G10" s="8">
        <f t="shared" si="2"/>
        <v>216</v>
      </c>
      <c r="H10" s="53">
        <v>4</v>
      </c>
      <c r="I10" s="54">
        <v>4</v>
      </c>
      <c r="J10" s="54">
        <v>11</v>
      </c>
      <c r="K10" s="62"/>
      <c r="L10" s="62"/>
      <c r="M10" s="62"/>
      <c r="N10" s="62"/>
      <c r="O10" s="55"/>
      <c r="P10" s="53">
        <v>213</v>
      </c>
      <c r="Q10" s="51">
        <v>208</v>
      </c>
      <c r="R10" s="51">
        <v>227</v>
      </c>
      <c r="S10" s="79"/>
      <c r="T10" s="79"/>
      <c r="U10" s="79"/>
      <c r="V10" s="79"/>
      <c r="W10" s="34"/>
    </row>
    <row r="11" spans="1:24" s="3" customFormat="1" ht="15" customHeight="1" x14ac:dyDescent="0.3">
      <c r="A11" s="21" t="s">
        <v>23</v>
      </c>
      <c r="B11" s="69" t="s">
        <v>47</v>
      </c>
      <c r="C11" s="5" t="s">
        <v>17</v>
      </c>
      <c r="D11" s="5" t="str">
        <f t="shared" si="0"/>
        <v>h.st.</v>
      </c>
      <c r="E11" s="6">
        <f>IF(SUM(H11:O11)=0,"",SUM(H11:O11))</f>
        <v>17</v>
      </c>
      <c r="F11" s="7">
        <f t="shared" si="1"/>
        <v>3</v>
      </c>
      <c r="G11" s="8">
        <f t="shared" si="2"/>
        <v>208</v>
      </c>
      <c r="H11" s="56">
        <v>9</v>
      </c>
      <c r="I11" s="57">
        <v>2</v>
      </c>
      <c r="J11" s="57">
        <v>6</v>
      </c>
      <c r="K11" s="67"/>
      <c r="L11" s="67"/>
      <c r="M11" s="67"/>
      <c r="N11" s="67"/>
      <c r="O11" s="58"/>
      <c r="P11" s="56">
        <v>204</v>
      </c>
      <c r="Q11" s="51">
        <v>207</v>
      </c>
      <c r="R11" s="51">
        <v>213</v>
      </c>
      <c r="S11" s="60"/>
      <c r="T11" s="60"/>
      <c r="U11" s="60"/>
      <c r="V11" s="60"/>
      <c r="W11" s="34"/>
    </row>
    <row r="12" spans="1:24" s="3" customFormat="1" ht="15" customHeight="1" x14ac:dyDescent="0.3">
      <c r="A12" s="21" t="s">
        <v>24</v>
      </c>
      <c r="B12" s="22" t="s">
        <v>85</v>
      </c>
      <c r="C12" s="22" t="s">
        <v>86</v>
      </c>
      <c r="D12" s="5" t="str">
        <f t="shared" si="0"/>
        <v>h.st.</v>
      </c>
      <c r="E12" s="6">
        <f>IF(SUM(H12:O12)=0,0,SUM(H12:O12))</f>
        <v>14</v>
      </c>
      <c r="F12" s="7">
        <f t="shared" si="1"/>
        <v>2</v>
      </c>
      <c r="G12" s="8">
        <f t="shared" si="2"/>
        <v>219</v>
      </c>
      <c r="H12" s="81"/>
      <c r="I12" s="78">
        <v>11</v>
      </c>
      <c r="J12" s="78">
        <v>3</v>
      </c>
      <c r="K12" s="79"/>
      <c r="L12" s="79"/>
      <c r="M12" s="79"/>
      <c r="N12" s="79"/>
      <c r="O12" s="34"/>
      <c r="P12" s="81"/>
      <c r="Q12" s="78">
        <v>229</v>
      </c>
      <c r="R12" s="78">
        <v>209</v>
      </c>
      <c r="S12" s="60"/>
      <c r="T12" s="60"/>
      <c r="U12" s="60"/>
      <c r="V12" s="60"/>
      <c r="W12" s="35"/>
    </row>
    <row r="13" spans="1:24" s="3" customFormat="1" ht="15" customHeight="1" x14ac:dyDescent="0.3">
      <c r="A13" s="21" t="s">
        <v>25</v>
      </c>
      <c r="B13" s="69" t="s">
        <v>45</v>
      </c>
      <c r="C13" s="5" t="s">
        <v>17</v>
      </c>
      <c r="D13" s="5" t="str">
        <f t="shared" si="0"/>
        <v>h.st.</v>
      </c>
      <c r="E13" s="6">
        <f>IF(SUM(H13:O13)=0,"",SUM(H13:O13))</f>
        <v>7</v>
      </c>
      <c r="F13" s="7">
        <f t="shared" si="1"/>
        <v>2</v>
      </c>
      <c r="G13" s="8">
        <f t="shared" si="2"/>
        <v>205.5</v>
      </c>
      <c r="H13" s="53">
        <v>4</v>
      </c>
      <c r="I13" s="54">
        <v>3</v>
      </c>
      <c r="J13" s="54"/>
      <c r="K13" s="62"/>
      <c r="L13" s="62"/>
      <c r="M13" s="62"/>
      <c r="N13" s="62"/>
      <c r="O13" s="55"/>
      <c r="P13" s="53">
        <v>200</v>
      </c>
      <c r="Q13" s="51">
        <v>211</v>
      </c>
      <c r="R13" s="51"/>
      <c r="S13" s="61"/>
      <c r="T13" s="61"/>
      <c r="U13" s="61"/>
      <c r="V13" s="61"/>
      <c r="W13" s="34"/>
    </row>
    <row r="14" spans="1:24" s="3" customFormat="1" ht="15" customHeight="1" x14ac:dyDescent="0.3">
      <c r="A14" s="21" t="s">
        <v>26</v>
      </c>
      <c r="B14" s="69" t="s">
        <v>65</v>
      </c>
      <c r="C14" s="5" t="s">
        <v>66</v>
      </c>
      <c r="D14" s="5" t="str">
        <f t="shared" si="0"/>
        <v>h.st.</v>
      </c>
      <c r="E14" s="6">
        <f>IF(SUM(H14:O14)=0,"",SUM(H14:O14))</f>
        <v>4</v>
      </c>
      <c r="F14" s="7">
        <f t="shared" si="1"/>
        <v>3</v>
      </c>
      <c r="G14" s="8">
        <f t="shared" si="2"/>
        <v>196.33333333333334</v>
      </c>
      <c r="H14" s="36">
        <v>1</v>
      </c>
      <c r="I14" s="37">
        <v>1</v>
      </c>
      <c r="J14" s="37">
        <v>2</v>
      </c>
      <c r="K14" s="63"/>
      <c r="L14" s="63"/>
      <c r="M14" s="63"/>
      <c r="N14" s="63"/>
      <c r="O14" s="38"/>
      <c r="P14" s="36">
        <v>205</v>
      </c>
      <c r="Q14" s="54">
        <v>185</v>
      </c>
      <c r="R14" s="57">
        <v>199</v>
      </c>
      <c r="S14" s="62"/>
      <c r="T14" s="62"/>
      <c r="U14" s="62"/>
      <c r="V14" s="62"/>
      <c r="W14" s="38"/>
    </row>
    <row r="15" spans="1:24" s="3" customFormat="1" ht="15" customHeight="1" x14ac:dyDescent="0.3">
      <c r="A15" s="21" t="s">
        <v>27</v>
      </c>
      <c r="B15" s="22" t="s">
        <v>90</v>
      </c>
      <c r="C15" s="22" t="s">
        <v>91</v>
      </c>
      <c r="D15" s="5" t="str">
        <f t="shared" si="0"/>
        <v>h.st.</v>
      </c>
      <c r="E15" s="6">
        <f>IF(SUM(H15:O15)=0,0,SUM(H15:O15))</f>
        <v>3</v>
      </c>
      <c r="F15" s="7">
        <f t="shared" si="1"/>
        <v>1</v>
      </c>
      <c r="G15" s="8">
        <f t="shared" si="2"/>
        <v>155</v>
      </c>
      <c r="H15" s="39"/>
      <c r="I15" s="40"/>
      <c r="J15" s="40">
        <v>3</v>
      </c>
      <c r="K15" s="65"/>
      <c r="L15" s="65"/>
      <c r="M15" s="65"/>
      <c r="N15" s="65"/>
      <c r="O15" s="41"/>
      <c r="P15" s="39"/>
      <c r="Q15" s="40"/>
      <c r="R15" s="40">
        <v>155</v>
      </c>
      <c r="S15" s="62"/>
      <c r="T15" s="62"/>
      <c r="U15" s="62"/>
      <c r="V15" s="62"/>
      <c r="W15" s="38"/>
    </row>
    <row r="16" spans="1:24" s="3" customFormat="1" ht="15" customHeight="1" x14ac:dyDescent="0.3">
      <c r="A16" s="21" t="s">
        <v>28</v>
      </c>
      <c r="B16" s="69" t="s">
        <v>48</v>
      </c>
      <c r="C16" s="5" t="s">
        <v>18</v>
      </c>
      <c r="D16" s="5" t="str">
        <f t="shared" si="0"/>
        <v>h.st.</v>
      </c>
      <c r="E16" s="6">
        <f>IF(SUM(H16:O16)=0,"",SUM(H16:O16))</f>
        <v>2</v>
      </c>
      <c r="F16" s="7">
        <f t="shared" si="1"/>
        <v>2</v>
      </c>
      <c r="G16" s="8">
        <f t="shared" si="2"/>
        <v>188.5</v>
      </c>
      <c r="H16" s="50">
        <v>1</v>
      </c>
      <c r="I16" s="51">
        <v>1</v>
      </c>
      <c r="J16" s="51"/>
      <c r="K16" s="60"/>
      <c r="L16" s="60"/>
      <c r="M16" s="60"/>
      <c r="N16" s="60"/>
      <c r="O16" s="52"/>
      <c r="P16" s="50">
        <v>180</v>
      </c>
      <c r="Q16" s="51">
        <v>197</v>
      </c>
      <c r="R16" s="51"/>
      <c r="S16" s="64"/>
      <c r="T16" s="64"/>
      <c r="U16" s="64"/>
      <c r="V16" s="64"/>
      <c r="W16" s="35"/>
    </row>
    <row r="17" spans="1:23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3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3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3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3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3" s="3" customFormat="1" ht="15" customHeight="1" x14ac:dyDescent="0.3">
      <c r="A22" s="21" t="s">
        <v>8</v>
      </c>
      <c r="B22" s="71" t="s">
        <v>68</v>
      </c>
      <c r="C22" s="72" t="s">
        <v>33</v>
      </c>
      <c r="D22" s="5" t="str">
        <f t="shared" ref="D22:D28" si="7">IF(B22="","","d.st.")</f>
        <v>d.st.</v>
      </c>
      <c r="E22" s="6">
        <f t="shared" ref="E22:E28" si="8">IF(SUM(H22:O22)=0,"",SUM(H22:O22))</f>
        <v>35</v>
      </c>
      <c r="F22" s="7">
        <f t="shared" ref="F22:F28" si="9">IF(SUM(H22:O22)=0,"",COUNT(H22:O22))</f>
        <v>3</v>
      </c>
      <c r="G22" s="8">
        <f t="shared" ref="G22:G28" si="10">IF(F22="","",SUM(P22:W22)/F22)</f>
        <v>241</v>
      </c>
      <c r="H22" s="56">
        <v>11</v>
      </c>
      <c r="I22" s="57">
        <v>10</v>
      </c>
      <c r="J22" s="57">
        <v>14</v>
      </c>
      <c r="K22" s="67"/>
      <c r="L22" s="67"/>
      <c r="M22" s="67"/>
      <c r="N22" s="67"/>
      <c r="O22" s="58"/>
      <c r="P22" s="56">
        <v>222</v>
      </c>
      <c r="Q22" s="57">
        <v>240</v>
      </c>
      <c r="R22" s="57">
        <v>261</v>
      </c>
      <c r="S22" s="67"/>
      <c r="T22" s="67"/>
      <c r="U22" s="67"/>
      <c r="V22" s="67"/>
      <c r="W22" s="41"/>
    </row>
    <row r="23" spans="1:23" s="3" customFormat="1" ht="15" customHeight="1" x14ac:dyDescent="0.3">
      <c r="A23" s="21" t="s">
        <v>9</v>
      </c>
      <c r="B23" s="71" t="s">
        <v>67</v>
      </c>
      <c r="C23" s="49" t="s">
        <v>66</v>
      </c>
      <c r="D23" s="5" t="str">
        <f t="shared" si="7"/>
        <v>d.st.</v>
      </c>
      <c r="E23" s="6">
        <f t="shared" si="8"/>
        <v>31</v>
      </c>
      <c r="F23" s="7">
        <f t="shared" si="9"/>
        <v>2</v>
      </c>
      <c r="G23" s="8">
        <f t="shared" si="10"/>
        <v>250</v>
      </c>
      <c r="H23" s="56">
        <v>16</v>
      </c>
      <c r="I23" s="57">
        <v>15</v>
      </c>
      <c r="J23" s="57"/>
      <c r="K23" s="67"/>
      <c r="L23" s="67"/>
      <c r="M23" s="67"/>
      <c r="N23" s="67"/>
      <c r="O23" s="58"/>
      <c r="P23" s="56">
        <v>239</v>
      </c>
      <c r="Q23" s="57">
        <v>261</v>
      </c>
      <c r="R23" s="57"/>
      <c r="S23" s="67"/>
      <c r="T23" s="67"/>
      <c r="U23" s="67"/>
      <c r="V23" s="67"/>
      <c r="W23" s="41"/>
    </row>
    <row r="24" spans="1:23" s="3" customFormat="1" ht="15" customHeight="1" x14ac:dyDescent="0.3">
      <c r="A24" s="21" t="s">
        <v>10</v>
      </c>
      <c r="B24" s="71" t="s">
        <v>49</v>
      </c>
      <c r="C24" s="72" t="s">
        <v>50</v>
      </c>
      <c r="D24" s="5" t="str">
        <f t="shared" si="7"/>
        <v>d.st.</v>
      </c>
      <c r="E24" s="6">
        <f t="shared" si="8"/>
        <v>31</v>
      </c>
      <c r="F24" s="7">
        <f t="shared" si="9"/>
        <v>3</v>
      </c>
      <c r="G24" s="8">
        <f t="shared" si="10"/>
        <v>239.66666666666666</v>
      </c>
      <c r="H24" s="56">
        <v>11</v>
      </c>
      <c r="I24" s="57">
        <v>11</v>
      </c>
      <c r="J24" s="57">
        <v>9</v>
      </c>
      <c r="K24" s="67"/>
      <c r="L24" s="67"/>
      <c r="M24" s="67"/>
      <c r="N24" s="67"/>
      <c r="O24" s="58"/>
      <c r="P24" s="56">
        <v>268</v>
      </c>
      <c r="Q24" s="57">
        <v>212</v>
      </c>
      <c r="R24" s="57">
        <v>239</v>
      </c>
      <c r="S24" s="67"/>
      <c r="T24" s="67"/>
      <c r="U24" s="67"/>
      <c r="V24" s="67"/>
      <c r="W24" s="41"/>
    </row>
    <row r="25" spans="1:23" s="3" customFormat="1" ht="15" customHeight="1" x14ac:dyDescent="0.3">
      <c r="A25" s="21" t="s">
        <v>11</v>
      </c>
      <c r="B25" s="71" t="s">
        <v>69</v>
      </c>
      <c r="C25" s="72" t="s">
        <v>34</v>
      </c>
      <c r="D25" s="5" t="str">
        <f t="shared" si="7"/>
        <v>d.st.</v>
      </c>
      <c r="E25" s="6">
        <f t="shared" si="8"/>
        <v>18</v>
      </c>
      <c r="F25" s="7">
        <f t="shared" si="9"/>
        <v>3</v>
      </c>
      <c r="G25" s="8">
        <f t="shared" si="10"/>
        <v>214.33333333333334</v>
      </c>
      <c r="H25" s="56">
        <v>6</v>
      </c>
      <c r="I25" s="57">
        <v>1</v>
      </c>
      <c r="J25" s="57">
        <v>11</v>
      </c>
      <c r="K25" s="67"/>
      <c r="L25" s="67"/>
      <c r="M25" s="67"/>
      <c r="N25" s="67"/>
      <c r="O25" s="58"/>
      <c r="P25" s="56">
        <v>220</v>
      </c>
      <c r="Q25" s="57">
        <v>197</v>
      </c>
      <c r="R25" s="57">
        <v>226</v>
      </c>
      <c r="S25" s="67"/>
      <c r="T25" s="67"/>
      <c r="U25" s="67"/>
      <c r="V25" s="67"/>
      <c r="W25" s="41"/>
    </row>
    <row r="26" spans="1:23" s="3" customFormat="1" ht="15" customHeight="1" x14ac:dyDescent="0.3">
      <c r="A26" s="21" t="s">
        <v>22</v>
      </c>
      <c r="B26" s="71" t="s">
        <v>70</v>
      </c>
      <c r="C26" s="72" t="s">
        <v>33</v>
      </c>
      <c r="D26" s="5" t="str">
        <f t="shared" si="7"/>
        <v>d.st.</v>
      </c>
      <c r="E26" s="6">
        <f t="shared" si="8"/>
        <v>12</v>
      </c>
      <c r="F26" s="7">
        <f t="shared" si="9"/>
        <v>3</v>
      </c>
      <c r="G26" s="8">
        <f t="shared" si="10"/>
        <v>220</v>
      </c>
      <c r="H26" s="56">
        <v>3</v>
      </c>
      <c r="I26" s="57">
        <v>5</v>
      </c>
      <c r="J26" s="57">
        <v>4</v>
      </c>
      <c r="K26" s="67"/>
      <c r="L26" s="67"/>
      <c r="M26" s="67"/>
      <c r="N26" s="67"/>
      <c r="O26" s="58"/>
      <c r="P26" s="56">
        <v>217</v>
      </c>
      <c r="Q26" s="57">
        <v>228</v>
      </c>
      <c r="R26" s="57">
        <v>215</v>
      </c>
      <c r="S26" s="67"/>
      <c r="T26" s="67"/>
      <c r="U26" s="67"/>
      <c r="V26" s="67"/>
      <c r="W26" s="41"/>
    </row>
    <row r="27" spans="1:23" s="3" customFormat="1" ht="15" customHeight="1" x14ac:dyDescent="0.3">
      <c r="A27" s="21" t="s">
        <v>23</v>
      </c>
      <c r="B27" s="71" t="s">
        <v>71</v>
      </c>
      <c r="C27" s="72" t="s">
        <v>33</v>
      </c>
      <c r="D27" s="5" t="str">
        <f t="shared" si="7"/>
        <v>d.st.</v>
      </c>
      <c r="E27" s="6">
        <f t="shared" si="8"/>
        <v>5</v>
      </c>
      <c r="F27" s="7">
        <f t="shared" si="9"/>
        <v>3</v>
      </c>
      <c r="G27" s="8">
        <f t="shared" si="10"/>
        <v>205.33333333333334</v>
      </c>
      <c r="H27" s="39">
        <v>2</v>
      </c>
      <c r="I27" s="40">
        <v>2</v>
      </c>
      <c r="J27" s="40">
        <v>1</v>
      </c>
      <c r="K27" s="65"/>
      <c r="L27" s="65"/>
      <c r="M27" s="65"/>
      <c r="N27" s="65"/>
      <c r="O27" s="41"/>
      <c r="P27" s="39">
        <v>197</v>
      </c>
      <c r="Q27" s="40">
        <v>205</v>
      </c>
      <c r="R27" s="40">
        <v>214</v>
      </c>
      <c r="S27" s="65"/>
      <c r="T27" s="65"/>
      <c r="U27" s="65"/>
      <c r="V27" s="65"/>
      <c r="W27" s="41"/>
    </row>
    <row r="28" spans="1:23" s="3" customFormat="1" ht="15" customHeight="1" x14ac:dyDescent="0.3">
      <c r="A28" s="21" t="s">
        <v>24</v>
      </c>
      <c r="B28" s="71" t="s">
        <v>72</v>
      </c>
      <c r="C28" s="72" t="s">
        <v>34</v>
      </c>
      <c r="D28" s="5" t="str">
        <f t="shared" si="7"/>
        <v>d.st.</v>
      </c>
      <c r="E28" s="6">
        <f t="shared" si="8"/>
        <v>1</v>
      </c>
      <c r="F28" s="7">
        <f t="shared" si="9"/>
        <v>1</v>
      </c>
      <c r="G28" s="8">
        <f t="shared" si="10"/>
        <v>178</v>
      </c>
      <c r="H28" s="39">
        <v>1</v>
      </c>
      <c r="I28" s="40"/>
      <c r="J28" s="40"/>
      <c r="K28" s="65"/>
      <c r="L28" s="65"/>
      <c r="M28" s="65"/>
      <c r="N28" s="65"/>
      <c r="O28" s="41"/>
      <c r="P28" s="39">
        <v>178</v>
      </c>
      <c r="Q28" s="40"/>
      <c r="R28" s="40"/>
      <c r="S28" s="65"/>
      <c r="T28" s="65"/>
      <c r="U28" s="65"/>
      <c r="V28" s="65"/>
      <c r="W28" s="41"/>
    </row>
    <row r="29" spans="1:23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3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3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3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3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3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3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3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3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3" s="3" customFormat="1" ht="15" customHeight="1" x14ac:dyDescent="0.3">
      <c r="A38" s="21" t="s">
        <v>8</v>
      </c>
      <c r="B38" s="70" t="s">
        <v>51</v>
      </c>
      <c r="C38" s="49" t="s">
        <v>17</v>
      </c>
      <c r="D38" s="5" t="str">
        <f t="shared" ref="D38:D55" si="15">IF(B38="","","h.ml.")</f>
        <v>h.ml.</v>
      </c>
      <c r="E38" s="6">
        <f t="shared" ref="E38:E46" si="16">IF(SUM(H38:O38)=0,"",SUM(H38:O38))</f>
        <v>43</v>
      </c>
      <c r="F38" s="7">
        <f t="shared" ref="F38:F55" si="17">IF(SUM(H38:O38)=0,"",COUNT(H38:O38))</f>
        <v>3</v>
      </c>
      <c r="G38" s="8">
        <f t="shared" ref="G38:G55" si="18">IF(F38="","",SUM(P38:W38)/F38)</f>
        <v>246.66666666666666</v>
      </c>
      <c r="H38" s="56">
        <v>19</v>
      </c>
      <c r="I38" s="57">
        <v>7</v>
      </c>
      <c r="J38" s="57">
        <v>17</v>
      </c>
      <c r="K38" s="67"/>
      <c r="L38" s="67"/>
      <c r="M38" s="67"/>
      <c r="N38" s="67"/>
      <c r="O38" s="58"/>
      <c r="P38" s="56">
        <v>261</v>
      </c>
      <c r="Q38" s="57">
        <v>213</v>
      </c>
      <c r="R38" s="57">
        <v>266</v>
      </c>
      <c r="S38" s="67"/>
      <c r="T38" s="67"/>
      <c r="U38" s="67"/>
      <c r="V38" s="67"/>
      <c r="W38" s="41"/>
    </row>
    <row r="39" spans="1:23" s="3" customFormat="1" ht="15" customHeight="1" x14ac:dyDescent="0.3">
      <c r="A39" s="21" t="s">
        <v>9</v>
      </c>
      <c r="B39" s="70" t="s">
        <v>53</v>
      </c>
      <c r="C39" s="49" t="s">
        <v>17</v>
      </c>
      <c r="D39" s="5" t="str">
        <f t="shared" si="15"/>
        <v>h.ml.</v>
      </c>
      <c r="E39" s="6">
        <f t="shared" si="16"/>
        <v>37</v>
      </c>
      <c r="F39" s="7">
        <f t="shared" si="17"/>
        <v>3</v>
      </c>
      <c r="G39" s="8">
        <f t="shared" si="18"/>
        <v>244.33333333333334</v>
      </c>
      <c r="H39" s="56">
        <v>9</v>
      </c>
      <c r="I39" s="57">
        <v>16</v>
      </c>
      <c r="J39" s="57">
        <v>12</v>
      </c>
      <c r="K39" s="67"/>
      <c r="L39" s="67"/>
      <c r="M39" s="67"/>
      <c r="N39" s="67"/>
      <c r="O39" s="58"/>
      <c r="P39" s="56">
        <v>247</v>
      </c>
      <c r="Q39" s="57">
        <v>234</v>
      </c>
      <c r="R39" s="57">
        <v>252</v>
      </c>
      <c r="S39" s="67"/>
      <c r="T39" s="67"/>
      <c r="U39" s="67"/>
      <c r="V39" s="67"/>
      <c r="W39" s="41"/>
    </row>
    <row r="40" spans="1:23" s="3" customFormat="1" ht="15" customHeight="1" x14ac:dyDescent="0.3">
      <c r="A40" s="21" t="s">
        <v>10</v>
      </c>
      <c r="B40" s="70" t="s">
        <v>52</v>
      </c>
      <c r="C40" s="49" t="s">
        <v>19</v>
      </c>
      <c r="D40" s="5" t="str">
        <f t="shared" si="15"/>
        <v>h.ml.</v>
      </c>
      <c r="E40" s="6">
        <f t="shared" si="16"/>
        <v>35</v>
      </c>
      <c r="F40" s="7">
        <f t="shared" si="17"/>
        <v>2</v>
      </c>
      <c r="G40" s="8">
        <f t="shared" si="18"/>
        <v>258.5</v>
      </c>
      <c r="H40" s="56">
        <v>14</v>
      </c>
      <c r="I40" s="57">
        <v>21</v>
      </c>
      <c r="J40" s="57"/>
      <c r="K40" s="67"/>
      <c r="L40" s="67"/>
      <c r="M40" s="67"/>
      <c r="N40" s="67"/>
      <c r="O40" s="58"/>
      <c r="P40" s="56">
        <v>247</v>
      </c>
      <c r="Q40" s="57">
        <v>270</v>
      </c>
      <c r="R40" s="57"/>
      <c r="S40" s="67"/>
      <c r="T40" s="67"/>
      <c r="U40" s="67"/>
      <c r="V40" s="67"/>
      <c r="W40" s="41"/>
    </row>
    <row r="41" spans="1:23" s="3" customFormat="1" ht="15" customHeight="1" x14ac:dyDescent="0.3">
      <c r="A41" s="21" t="s">
        <v>11</v>
      </c>
      <c r="B41" s="70" t="s">
        <v>54</v>
      </c>
      <c r="C41" s="49" t="s">
        <v>17</v>
      </c>
      <c r="D41" s="5" t="str">
        <f t="shared" si="15"/>
        <v>h.ml.</v>
      </c>
      <c r="E41" s="6">
        <f t="shared" si="16"/>
        <v>24</v>
      </c>
      <c r="F41" s="7">
        <f t="shared" si="17"/>
        <v>3</v>
      </c>
      <c r="G41" s="8">
        <f t="shared" si="18"/>
        <v>238.66666666666666</v>
      </c>
      <c r="H41" s="56">
        <v>6</v>
      </c>
      <c r="I41" s="57">
        <v>11</v>
      </c>
      <c r="J41" s="57">
        <v>7</v>
      </c>
      <c r="K41" s="67"/>
      <c r="L41" s="67"/>
      <c r="M41" s="67"/>
      <c r="N41" s="67"/>
      <c r="O41" s="58"/>
      <c r="P41" s="56">
        <v>244</v>
      </c>
      <c r="Q41" s="57">
        <v>225</v>
      </c>
      <c r="R41" s="57">
        <v>247</v>
      </c>
      <c r="S41" s="67"/>
      <c r="T41" s="67"/>
      <c r="U41" s="67"/>
      <c r="V41" s="67"/>
      <c r="W41" s="41"/>
    </row>
    <row r="42" spans="1:23" s="3" customFormat="1" ht="15" customHeight="1" x14ac:dyDescent="0.3">
      <c r="A42" s="21" t="s">
        <v>22</v>
      </c>
      <c r="B42" s="70" t="s">
        <v>73</v>
      </c>
      <c r="C42" s="49" t="s">
        <v>66</v>
      </c>
      <c r="D42" s="5" t="str">
        <f t="shared" si="15"/>
        <v>h.ml.</v>
      </c>
      <c r="E42" s="6">
        <f t="shared" si="16"/>
        <v>21</v>
      </c>
      <c r="F42" s="7">
        <f t="shared" si="17"/>
        <v>3</v>
      </c>
      <c r="G42" s="8">
        <f t="shared" si="18"/>
        <v>205.66666666666666</v>
      </c>
      <c r="H42" s="56">
        <v>15</v>
      </c>
      <c r="I42" s="57">
        <v>5</v>
      </c>
      <c r="J42" s="57">
        <v>1</v>
      </c>
      <c r="K42" s="67"/>
      <c r="L42" s="67"/>
      <c r="M42" s="67"/>
      <c r="N42" s="67"/>
      <c r="O42" s="58"/>
      <c r="P42" s="56">
        <v>219</v>
      </c>
      <c r="Q42" s="57">
        <v>225</v>
      </c>
      <c r="R42" s="57">
        <v>173</v>
      </c>
      <c r="S42" s="67"/>
      <c r="T42" s="67"/>
      <c r="U42" s="67"/>
      <c r="V42" s="67"/>
      <c r="W42" s="41"/>
    </row>
    <row r="43" spans="1:23" s="3" customFormat="1" ht="15" customHeight="1" x14ac:dyDescent="0.3">
      <c r="A43" s="21" t="s">
        <v>23</v>
      </c>
      <c r="B43" s="70" t="s">
        <v>74</v>
      </c>
      <c r="C43" s="49" t="s">
        <v>34</v>
      </c>
      <c r="D43" s="5" t="str">
        <f t="shared" si="15"/>
        <v>h.ml.</v>
      </c>
      <c r="E43" s="6">
        <f t="shared" si="16"/>
        <v>20</v>
      </c>
      <c r="F43" s="7">
        <f t="shared" si="17"/>
        <v>2</v>
      </c>
      <c r="G43" s="8">
        <f t="shared" si="18"/>
        <v>216</v>
      </c>
      <c r="H43" s="56">
        <v>10</v>
      </c>
      <c r="I43" s="57">
        <v>10</v>
      </c>
      <c r="J43" s="57"/>
      <c r="K43" s="67"/>
      <c r="L43" s="67"/>
      <c r="M43" s="67"/>
      <c r="N43" s="67"/>
      <c r="O43" s="58"/>
      <c r="P43" s="56">
        <v>207</v>
      </c>
      <c r="Q43" s="57">
        <v>225</v>
      </c>
      <c r="R43" s="57"/>
      <c r="S43" s="67"/>
      <c r="T43" s="67"/>
      <c r="U43" s="67"/>
      <c r="V43" s="67"/>
      <c r="W43" s="41"/>
    </row>
    <row r="44" spans="1:23" s="3" customFormat="1" ht="15" customHeight="1" x14ac:dyDescent="0.3">
      <c r="A44" s="21" t="s">
        <v>24</v>
      </c>
      <c r="B44" s="70" t="s">
        <v>76</v>
      </c>
      <c r="C44" s="49" t="s">
        <v>34</v>
      </c>
      <c r="D44" s="5" t="str">
        <f t="shared" si="15"/>
        <v>h.ml.</v>
      </c>
      <c r="E44" s="6">
        <f t="shared" si="16"/>
        <v>17</v>
      </c>
      <c r="F44" s="7">
        <f t="shared" si="17"/>
        <v>2</v>
      </c>
      <c r="G44" s="8">
        <f t="shared" si="18"/>
        <v>223.5</v>
      </c>
      <c r="H44" s="56">
        <v>2</v>
      </c>
      <c r="I44" s="57">
        <v>15</v>
      </c>
      <c r="J44" s="57"/>
      <c r="K44" s="67"/>
      <c r="L44" s="67"/>
      <c r="M44" s="67"/>
      <c r="N44" s="67"/>
      <c r="O44" s="58"/>
      <c r="P44" s="56">
        <v>195</v>
      </c>
      <c r="Q44" s="57">
        <v>252</v>
      </c>
      <c r="R44" s="57"/>
      <c r="S44" s="67"/>
      <c r="T44" s="67"/>
      <c r="U44" s="67"/>
      <c r="V44" s="67"/>
      <c r="W44" s="41"/>
    </row>
    <row r="45" spans="1:23" s="3" customFormat="1" ht="15" customHeight="1" x14ac:dyDescent="0.3">
      <c r="A45" s="21" t="s">
        <v>25</v>
      </c>
      <c r="B45" s="70" t="s">
        <v>55</v>
      </c>
      <c r="C45" s="49" t="s">
        <v>17</v>
      </c>
      <c r="D45" s="5" t="str">
        <f t="shared" si="15"/>
        <v>h.ml.</v>
      </c>
      <c r="E45" s="6">
        <f t="shared" si="16"/>
        <v>17</v>
      </c>
      <c r="F45" s="7">
        <f t="shared" si="17"/>
        <v>3</v>
      </c>
      <c r="G45" s="8">
        <f t="shared" si="18"/>
        <v>230.33333333333334</v>
      </c>
      <c r="H45" s="56">
        <v>5</v>
      </c>
      <c r="I45" s="57">
        <v>8</v>
      </c>
      <c r="J45" s="57">
        <v>4</v>
      </c>
      <c r="K45" s="67"/>
      <c r="L45" s="67"/>
      <c r="M45" s="67"/>
      <c r="N45" s="67"/>
      <c r="O45" s="58"/>
      <c r="P45" s="56">
        <v>234</v>
      </c>
      <c r="Q45" s="57">
        <v>219</v>
      </c>
      <c r="R45" s="57">
        <v>238</v>
      </c>
      <c r="S45" s="67"/>
      <c r="T45" s="67"/>
      <c r="U45" s="67"/>
      <c r="V45" s="67"/>
      <c r="W45" s="41"/>
    </row>
    <row r="46" spans="1:23" s="3" customFormat="1" ht="15" customHeight="1" x14ac:dyDescent="0.3">
      <c r="A46" s="21" t="s">
        <v>26</v>
      </c>
      <c r="B46" s="71" t="s">
        <v>56</v>
      </c>
      <c r="C46" s="49" t="s">
        <v>18</v>
      </c>
      <c r="D46" s="5" t="str">
        <f t="shared" si="15"/>
        <v>h.ml.</v>
      </c>
      <c r="E46" s="6">
        <f t="shared" si="16"/>
        <v>16</v>
      </c>
      <c r="F46" s="7">
        <f t="shared" si="17"/>
        <v>3</v>
      </c>
      <c r="G46" s="8">
        <f t="shared" si="18"/>
        <v>203.33333333333334</v>
      </c>
      <c r="H46" s="56">
        <v>4</v>
      </c>
      <c r="I46" s="57">
        <v>4</v>
      </c>
      <c r="J46" s="57">
        <v>8</v>
      </c>
      <c r="K46" s="67"/>
      <c r="L46" s="67"/>
      <c r="M46" s="67"/>
      <c r="N46" s="67"/>
      <c r="O46" s="58"/>
      <c r="P46" s="56">
        <v>204</v>
      </c>
      <c r="Q46" s="57">
        <v>193</v>
      </c>
      <c r="R46" s="57">
        <v>213</v>
      </c>
      <c r="S46" s="67"/>
      <c r="T46" s="67"/>
      <c r="U46" s="67"/>
      <c r="V46" s="67"/>
      <c r="W46" s="41"/>
    </row>
    <row r="47" spans="1:23" s="3" customFormat="1" ht="15" customHeight="1" x14ac:dyDescent="0.3">
      <c r="A47" s="21" t="s">
        <v>27</v>
      </c>
      <c r="B47" s="22" t="s">
        <v>92</v>
      </c>
      <c r="C47" s="22" t="s">
        <v>91</v>
      </c>
      <c r="D47" s="5" t="str">
        <f t="shared" si="15"/>
        <v>h.ml.</v>
      </c>
      <c r="E47" s="6">
        <f>IF(SUM(H47:O47)=0,0,SUM(H47:O47))</f>
        <v>13</v>
      </c>
      <c r="F47" s="7">
        <f t="shared" si="17"/>
        <v>1</v>
      </c>
      <c r="G47" s="8">
        <f t="shared" si="18"/>
        <v>235</v>
      </c>
      <c r="H47" s="39"/>
      <c r="I47" s="40"/>
      <c r="J47" s="40">
        <v>13</v>
      </c>
      <c r="K47" s="65"/>
      <c r="L47" s="65"/>
      <c r="M47" s="65"/>
      <c r="N47" s="65"/>
      <c r="O47" s="41"/>
      <c r="P47" s="39"/>
      <c r="Q47" s="40"/>
      <c r="R47" s="40">
        <v>235</v>
      </c>
      <c r="S47" s="67"/>
      <c r="T47" s="67"/>
      <c r="U47" s="67"/>
      <c r="V47" s="67"/>
      <c r="W47" s="41"/>
    </row>
    <row r="48" spans="1:23" s="3" customFormat="1" ht="15" customHeight="1" x14ac:dyDescent="0.3">
      <c r="A48" s="21" t="s">
        <v>28</v>
      </c>
      <c r="B48" s="70" t="s">
        <v>57</v>
      </c>
      <c r="C48" s="49" t="s">
        <v>18</v>
      </c>
      <c r="D48" s="5" t="str">
        <f t="shared" si="15"/>
        <v>h.ml.</v>
      </c>
      <c r="E48" s="6">
        <f>IF(SUM(H48:O48)=0,"",SUM(H48:O48))</f>
        <v>9</v>
      </c>
      <c r="F48" s="7">
        <f t="shared" si="17"/>
        <v>2</v>
      </c>
      <c r="G48" s="8">
        <f t="shared" si="18"/>
        <v>201</v>
      </c>
      <c r="H48" s="56">
        <v>3</v>
      </c>
      <c r="I48" s="57">
        <v>6</v>
      </c>
      <c r="J48" s="57"/>
      <c r="K48" s="67"/>
      <c r="L48" s="67"/>
      <c r="M48" s="67"/>
      <c r="N48" s="67"/>
      <c r="O48" s="58"/>
      <c r="P48" s="56">
        <v>202</v>
      </c>
      <c r="Q48" s="57">
        <v>200</v>
      </c>
      <c r="R48" s="57"/>
      <c r="S48" s="67"/>
      <c r="T48" s="67"/>
      <c r="U48" s="67"/>
      <c r="V48" s="67"/>
      <c r="W48" s="41"/>
    </row>
    <row r="49" spans="1:23" s="3" customFormat="1" ht="15" customHeight="1" x14ac:dyDescent="0.3">
      <c r="A49" s="21" t="s">
        <v>29</v>
      </c>
      <c r="B49" s="70" t="s">
        <v>75</v>
      </c>
      <c r="C49" s="49" t="s">
        <v>66</v>
      </c>
      <c r="D49" s="5" t="str">
        <f t="shared" si="15"/>
        <v>h.ml.</v>
      </c>
      <c r="E49" s="6">
        <f>IF(SUM(H49:O49)=0,"",SUM(H49:O49))</f>
        <v>9</v>
      </c>
      <c r="F49" s="7">
        <f t="shared" si="17"/>
        <v>3</v>
      </c>
      <c r="G49" s="8">
        <f t="shared" si="18"/>
        <v>219.66666666666666</v>
      </c>
      <c r="H49" s="56">
        <v>5</v>
      </c>
      <c r="I49" s="57">
        <v>1</v>
      </c>
      <c r="J49" s="57">
        <v>3</v>
      </c>
      <c r="K49" s="67"/>
      <c r="L49" s="67"/>
      <c r="M49" s="67"/>
      <c r="N49" s="67"/>
      <c r="O49" s="58"/>
      <c r="P49" s="56">
        <v>205</v>
      </c>
      <c r="Q49" s="57">
        <v>221</v>
      </c>
      <c r="R49" s="57">
        <v>233</v>
      </c>
      <c r="S49" s="67"/>
      <c r="T49" s="67"/>
      <c r="U49" s="67"/>
      <c r="V49" s="67"/>
      <c r="W49" s="41"/>
    </row>
    <row r="50" spans="1:23" s="3" customFormat="1" ht="15" customHeight="1" x14ac:dyDescent="0.3">
      <c r="A50" s="21" t="s">
        <v>30</v>
      </c>
      <c r="B50" s="70" t="s">
        <v>58</v>
      </c>
      <c r="C50" s="49" t="s">
        <v>17</v>
      </c>
      <c r="D50" s="5" t="str">
        <f t="shared" si="15"/>
        <v>h.ml.</v>
      </c>
      <c r="E50" s="6">
        <f>IF(SUM(H50:O50)=0,"",SUM(H50:O50))</f>
        <v>7</v>
      </c>
      <c r="F50" s="7">
        <f t="shared" si="17"/>
        <v>2</v>
      </c>
      <c r="G50" s="8">
        <f t="shared" si="18"/>
        <v>197.5</v>
      </c>
      <c r="H50" s="56">
        <v>2</v>
      </c>
      <c r="I50" s="57">
        <v>5</v>
      </c>
      <c r="J50" s="57"/>
      <c r="K50" s="67"/>
      <c r="L50" s="67"/>
      <c r="M50" s="67"/>
      <c r="N50" s="67"/>
      <c r="O50" s="58"/>
      <c r="P50" s="56">
        <v>196</v>
      </c>
      <c r="Q50" s="57">
        <v>199</v>
      </c>
      <c r="R50" s="57"/>
      <c r="S50" s="67"/>
      <c r="T50" s="67"/>
      <c r="U50" s="67"/>
      <c r="V50" s="67"/>
      <c r="W50" s="41"/>
    </row>
    <row r="51" spans="1:23" s="3" customFormat="1" ht="15" customHeight="1" x14ac:dyDescent="0.3">
      <c r="A51" s="21" t="s">
        <v>31</v>
      </c>
      <c r="B51" s="70" t="s">
        <v>77</v>
      </c>
      <c r="C51" s="49" t="s">
        <v>66</v>
      </c>
      <c r="D51" s="5" t="str">
        <f t="shared" si="15"/>
        <v>h.ml.</v>
      </c>
      <c r="E51" s="6">
        <f>IF(SUM(H51:O51)=0,"",SUM(H51:O51))</f>
        <v>5</v>
      </c>
      <c r="F51" s="7">
        <f t="shared" si="17"/>
        <v>3</v>
      </c>
      <c r="G51" s="8">
        <f t="shared" si="18"/>
        <v>198.66666666666666</v>
      </c>
      <c r="H51" s="56">
        <v>1</v>
      </c>
      <c r="I51" s="57">
        <v>2</v>
      </c>
      <c r="J51" s="57">
        <v>2</v>
      </c>
      <c r="K51" s="67"/>
      <c r="L51" s="67"/>
      <c r="M51" s="67"/>
      <c r="N51" s="67"/>
      <c r="O51" s="58"/>
      <c r="P51" s="56">
        <v>172</v>
      </c>
      <c r="Q51" s="57">
        <v>222</v>
      </c>
      <c r="R51" s="57">
        <v>202</v>
      </c>
      <c r="S51" s="67"/>
      <c r="T51" s="67"/>
      <c r="U51" s="67"/>
      <c r="V51" s="67"/>
      <c r="W51" s="41"/>
    </row>
    <row r="52" spans="1:23" s="3" customFormat="1" ht="15" customHeight="1" x14ac:dyDescent="0.3">
      <c r="A52" s="21" t="s">
        <v>32</v>
      </c>
      <c r="B52" s="22" t="s">
        <v>93</v>
      </c>
      <c r="C52" s="22" t="s">
        <v>18</v>
      </c>
      <c r="D52" s="5" t="str">
        <f t="shared" si="15"/>
        <v>h.ml.</v>
      </c>
      <c r="E52" s="6">
        <f>IF(SUM(H52:O52)=0,0,SUM(H52:O52))</f>
        <v>3</v>
      </c>
      <c r="F52" s="7">
        <f t="shared" si="17"/>
        <v>1</v>
      </c>
      <c r="G52" s="8">
        <f t="shared" si="18"/>
        <v>208</v>
      </c>
      <c r="H52" s="39"/>
      <c r="I52" s="40"/>
      <c r="J52" s="40">
        <v>3</v>
      </c>
      <c r="K52" s="65"/>
      <c r="L52" s="65"/>
      <c r="M52" s="65"/>
      <c r="N52" s="65"/>
      <c r="O52" s="41"/>
      <c r="P52" s="39"/>
      <c r="Q52" s="40"/>
      <c r="R52" s="40">
        <v>208</v>
      </c>
      <c r="S52" s="67"/>
      <c r="T52" s="67"/>
      <c r="U52" s="67"/>
      <c r="V52" s="67"/>
      <c r="W52" s="41"/>
    </row>
    <row r="53" spans="1:23" s="3" customFormat="1" ht="15" customHeight="1" x14ac:dyDescent="0.3">
      <c r="A53" s="21" t="s">
        <v>35</v>
      </c>
      <c r="B53" s="70" t="s">
        <v>87</v>
      </c>
      <c r="C53" s="49" t="s">
        <v>17</v>
      </c>
      <c r="D53" s="5" t="str">
        <f t="shared" si="15"/>
        <v>h.ml.</v>
      </c>
      <c r="E53" s="6">
        <f>IF(SUM(H53:O53)=0,0,SUM(H53:O53))</f>
        <v>3</v>
      </c>
      <c r="F53" s="7">
        <f t="shared" si="17"/>
        <v>1</v>
      </c>
      <c r="G53" s="8">
        <f t="shared" si="18"/>
        <v>186</v>
      </c>
      <c r="H53" s="56"/>
      <c r="I53" s="57">
        <v>3</v>
      </c>
      <c r="J53" s="57"/>
      <c r="K53" s="67"/>
      <c r="L53" s="67"/>
      <c r="M53" s="67"/>
      <c r="N53" s="67"/>
      <c r="O53" s="58"/>
      <c r="P53" s="56"/>
      <c r="Q53" s="57">
        <v>186</v>
      </c>
      <c r="R53" s="57"/>
      <c r="S53" s="67"/>
      <c r="T53" s="67"/>
      <c r="U53" s="67"/>
      <c r="V53" s="67"/>
      <c r="W53" s="41"/>
    </row>
    <row r="54" spans="1:23" s="3" customFormat="1" ht="15" customHeight="1" x14ac:dyDescent="0.3">
      <c r="A54" s="21" t="s">
        <v>36</v>
      </c>
      <c r="B54" s="49" t="s">
        <v>88</v>
      </c>
      <c r="C54" s="49" t="s">
        <v>18</v>
      </c>
      <c r="D54" s="5" t="str">
        <f t="shared" si="15"/>
        <v>h.ml.</v>
      </c>
      <c r="E54" s="6">
        <f>IF(SUM(H54:O54)=0,0,SUM(H54:O54))</f>
        <v>2</v>
      </c>
      <c r="F54" s="7">
        <f t="shared" si="17"/>
        <v>1</v>
      </c>
      <c r="G54" s="8">
        <f t="shared" si="18"/>
        <v>167</v>
      </c>
      <c r="H54" s="56"/>
      <c r="I54" s="57">
        <v>2</v>
      </c>
      <c r="J54" s="57"/>
      <c r="K54" s="67"/>
      <c r="L54" s="67"/>
      <c r="M54" s="67"/>
      <c r="N54" s="67"/>
      <c r="O54" s="58"/>
      <c r="P54" s="56"/>
      <c r="Q54" s="57">
        <v>167</v>
      </c>
      <c r="R54" s="57"/>
      <c r="S54" s="65"/>
      <c r="T54" s="65"/>
      <c r="U54" s="65"/>
      <c r="V54" s="65"/>
      <c r="W54" s="41"/>
    </row>
    <row r="55" spans="1:23" s="3" customFormat="1" ht="15" customHeight="1" x14ac:dyDescent="0.3">
      <c r="A55" s="21" t="s">
        <v>37</v>
      </c>
      <c r="B55" s="70" t="s">
        <v>59</v>
      </c>
      <c r="C55" s="49" t="s">
        <v>18</v>
      </c>
      <c r="D55" s="5" t="str">
        <f t="shared" si="15"/>
        <v>h.ml.</v>
      </c>
      <c r="E55" s="6">
        <f>IF(SUM(H55:O55)=0,"",SUM(H55:O55))</f>
        <v>2</v>
      </c>
      <c r="F55" s="7">
        <f t="shared" si="17"/>
        <v>2</v>
      </c>
      <c r="G55" s="8">
        <f t="shared" si="18"/>
        <v>161</v>
      </c>
      <c r="H55" s="56">
        <v>1</v>
      </c>
      <c r="I55" s="57">
        <v>1</v>
      </c>
      <c r="J55" s="57"/>
      <c r="K55" s="67"/>
      <c r="L55" s="67"/>
      <c r="M55" s="67"/>
      <c r="N55" s="67"/>
      <c r="O55" s="58"/>
      <c r="P55" s="56">
        <v>178</v>
      </c>
      <c r="Q55" s="57">
        <v>144</v>
      </c>
      <c r="R55" s="57"/>
      <c r="S55" s="65"/>
      <c r="T55" s="65"/>
      <c r="U55" s="65"/>
      <c r="V55" s="65"/>
      <c r="W55" s="41"/>
    </row>
    <row r="56" spans="1:23" s="3" customFormat="1" ht="15" hidden="1" customHeight="1" x14ac:dyDescent="0.3">
      <c r="A56" s="21" t="s">
        <v>38</v>
      </c>
      <c r="B56" s="22"/>
      <c r="C56" s="22"/>
      <c r="D56" s="5" t="str">
        <f t="shared" ref="D56:D57" si="19">IF(B56="","","h.ml.")</f>
        <v/>
      </c>
      <c r="E56" s="6">
        <f t="shared" ref="E56:E57" si="20">IF(SUM(H56:O56)=0,0,SUM(H56:O56))</f>
        <v>0</v>
      </c>
      <c r="F56" s="7" t="str">
        <f t="shared" ref="F56:F57" si="21">IF(SUM(H56:O56)=0,"",COUNT(H56:O56))</f>
        <v/>
      </c>
      <c r="G56" s="8" t="str">
        <f t="shared" ref="G56:G57" si="22">IF(F56="","",SUM(P56:W56)/F56)</f>
        <v/>
      </c>
      <c r="H56" s="39"/>
      <c r="I56" s="40"/>
      <c r="J56" s="40"/>
      <c r="K56" s="65"/>
      <c r="L56" s="65"/>
      <c r="M56" s="65"/>
      <c r="N56" s="65"/>
      <c r="O56" s="41"/>
      <c r="P56" s="39"/>
      <c r="Q56" s="40"/>
      <c r="R56" s="40"/>
      <c r="S56" s="65"/>
      <c r="T56" s="65"/>
      <c r="U56" s="65"/>
      <c r="V56" s="65"/>
      <c r="W56" s="41"/>
    </row>
    <row r="57" spans="1:23" s="3" customFormat="1" ht="15" hidden="1" customHeight="1" x14ac:dyDescent="0.3">
      <c r="A57" s="21" t="s">
        <v>39</v>
      </c>
      <c r="B57" s="22"/>
      <c r="C57" s="22"/>
      <c r="D57" s="5" t="str">
        <f t="shared" si="19"/>
        <v/>
      </c>
      <c r="E57" s="6">
        <f t="shared" si="20"/>
        <v>0</v>
      </c>
      <c r="F57" s="7" t="str">
        <f t="shared" si="21"/>
        <v/>
      </c>
      <c r="G57" s="8" t="str">
        <f t="shared" si="22"/>
        <v/>
      </c>
      <c r="H57" s="39"/>
      <c r="I57" s="40"/>
      <c r="J57" s="40"/>
      <c r="K57" s="65"/>
      <c r="L57" s="65"/>
      <c r="M57" s="65"/>
      <c r="N57" s="65"/>
      <c r="O57" s="41"/>
      <c r="P57" s="39"/>
      <c r="Q57" s="40"/>
      <c r="R57" s="40"/>
      <c r="S57" s="65"/>
      <c r="T57" s="65"/>
      <c r="U57" s="65"/>
      <c r="V57" s="65"/>
      <c r="W57" s="41"/>
    </row>
    <row r="58" spans="1:23" s="3" customFormat="1" ht="15" customHeight="1" x14ac:dyDescent="0.3">
      <c r="A58" s="23" t="str">
        <f>IF(E58="","",RANK(E58,$E$38:$E$57))</f>
        <v/>
      </c>
      <c r="B58" s="19" t="s">
        <v>16</v>
      </c>
      <c r="C58" s="24"/>
      <c r="D58" s="14"/>
      <c r="E58" s="15"/>
      <c r="F58" s="16"/>
      <c r="G58" s="17"/>
      <c r="H58" s="42"/>
      <c r="I58" s="43"/>
      <c r="J58" s="43"/>
      <c r="K58" s="66"/>
      <c r="L58" s="66"/>
      <c r="M58" s="66"/>
      <c r="N58" s="66"/>
      <c r="O58" s="44"/>
      <c r="P58" s="42"/>
      <c r="Q58" s="43"/>
      <c r="R58" s="43"/>
      <c r="S58" s="66"/>
      <c r="T58" s="66"/>
      <c r="U58" s="66"/>
      <c r="V58" s="66"/>
      <c r="W58" s="44"/>
    </row>
    <row r="59" spans="1:23" s="3" customFormat="1" ht="15" customHeight="1" x14ac:dyDescent="0.3">
      <c r="A59" s="21" t="s">
        <v>8</v>
      </c>
      <c r="B59" s="70" t="s">
        <v>61</v>
      </c>
      <c r="C59" s="49" t="s">
        <v>20</v>
      </c>
      <c r="D59" s="5" t="str">
        <f>IF(B59="","","d.ml.")</f>
        <v>d.ml.</v>
      </c>
      <c r="E59" s="6">
        <f>IF(SUM(H59:O59)=0,"",SUM(H59:O59))</f>
        <v>32</v>
      </c>
      <c r="F59" s="7">
        <f>IF(SUM(H59:O59)=0,"",COUNT(H59:O59))</f>
        <v>3</v>
      </c>
      <c r="G59" s="8">
        <f>IF(F59="","",SUM(P59:W59)/F59)</f>
        <v>244</v>
      </c>
      <c r="H59" s="56">
        <v>12</v>
      </c>
      <c r="I59" s="57">
        <v>12</v>
      </c>
      <c r="J59" s="57">
        <v>8</v>
      </c>
      <c r="K59" s="67"/>
      <c r="L59" s="67"/>
      <c r="M59" s="67"/>
      <c r="N59" s="67"/>
      <c r="O59" s="58"/>
      <c r="P59" s="56">
        <v>238</v>
      </c>
      <c r="Q59" s="57">
        <v>259</v>
      </c>
      <c r="R59" s="57">
        <v>235</v>
      </c>
      <c r="S59" s="67"/>
      <c r="T59" s="67"/>
      <c r="U59" s="67"/>
      <c r="V59" s="67"/>
      <c r="W59" s="41"/>
    </row>
    <row r="60" spans="1:23" s="3" customFormat="1" ht="15" customHeight="1" x14ac:dyDescent="0.3">
      <c r="A60" s="21" t="s">
        <v>9</v>
      </c>
      <c r="B60" s="70" t="s">
        <v>78</v>
      </c>
      <c r="C60" s="49" t="s">
        <v>34</v>
      </c>
      <c r="D60" s="5" t="str">
        <f>IF(B60="","","d.ml.")</f>
        <v>d.ml.</v>
      </c>
      <c r="E60" s="6">
        <f>IF(SUM(H60:O60)=0,"",SUM(H60:O60))</f>
        <v>29</v>
      </c>
      <c r="F60" s="7">
        <f>IF(SUM(H60:O60)=0,"",COUNT(H60:O60))</f>
        <v>3</v>
      </c>
      <c r="G60" s="8">
        <f>IF(F60="","",SUM(P60:W60)/F60)</f>
        <v>210.33333333333334</v>
      </c>
      <c r="H60" s="56">
        <v>11</v>
      </c>
      <c r="I60" s="57">
        <v>11</v>
      </c>
      <c r="J60" s="57">
        <v>7</v>
      </c>
      <c r="K60" s="67"/>
      <c r="L60" s="67"/>
      <c r="M60" s="67"/>
      <c r="N60" s="67"/>
      <c r="O60" s="58"/>
      <c r="P60" s="56">
        <v>206</v>
      </c>
      <c r="Q60" s="57">
        <v>219</v>
      </c>
      <c r="R60" s="57">
        <v>206</v>
      </c>
      <c r="S60" s="67"/>
      <c r="T60" s="67"/>
      <c r="U60" s="67"/>
      <c r="V60" s="67"/>
      <c r="W60" s="41"/>
    </row>
    <row r="61" spans="1:23" s="3" customFormat="1" ht="15" customHeight="1" x14ac:dyDescent="0.3">
      <c r="A61" s="21" t="s">
        <v>10</v>
      </c>
      <c r="B61" s="70" t="s">
        <v>60</v>
      </c>
      <c r="C61" s="49" t="s">
        <v>18</v>
      </c>
      <c r="D61" s="5" t="str">
        <f>IF(B61="","","d.ml.")</f>
        <v>d.ml.</v>
      </c>
      <c r="E61" s="6">
        <f>IF(SUM(H61:O61)=0,"",SUM(H61:O61))</f>
        <v>17</v>
      </c>
      <c r="F61" s="7">
        <f>IF(SUM(H61:O61)=0,"",COUNT(H61:O61))</f>
        <v>3</v>
      </c>
      <c r="G61" s="8">
        <f>IF(F61="","",SUM(P61:W61)/F61)</f>
        <v>145.33333333333334</v>
      </c>
      <c r="H61" s="56">
        <v>7</v>
      </c>
      <c r="I61" s="57">
        <v>7</v>
      </c>
      <c r="J61" s="57">
        <v>3</v>
      </c>
      <c r="K61" s="67"/>
      <c r="L61" s="67"/>
      <c r="M61" s="67"/>
      <c r="N61" s="67"/>
      <c r="O61" s="58"/>
      <c r="P61" s="56">
        <v>161</v>
      </c>
      <c r="Q61" s="57">
        <v>138</v>
      </c>
      <c r="R61" s="57">
        <v>137</v>
      </c>
      <c r="S61" s="67"/>
      <c r="T61" s="67"/>
      <c r="U61" s="67"/>
      <c r="V61" s="67"/>
      <c r="W61" s="41"/>
    </row>
    <row r="62" spans="1:23" s="3" customFormat="1" ht="15" customHeight="1" x14ac:dyDescent="0.3">
      <c r="A62" s="21" t="s">
        <v>11</v>
      </c>
      <c r="B62" s="49" t="s">
        <v>94</v>
      </c>
      <c r="C62" s="49" t="s">
        <v>33</v>
      </c>
      <c r="D62" s="5" t="str">
        <f>IF(B62="","","d.ml.")</f>
        <v>d.ml.</v>
      </c>
      <c r="E62" s="6">
        <f>IF(SUM(H62:O62)=0,0,SUM(H62:O62))</f>
        <v>13</v>
      </c>
      <c r="F62" s="7">
        <f>IF(SUM(H62:O62)=0,"",COUNT(H62:O62))</f>
        <v>1</v>
      </c>
      <c r="G62" s="8">
        <f>IF(F62="","",SUM(P62:W62)/F62)</f>
        <v>253</v>
      </c>
      <c r="H62" s="56"/>
      <c r="I62" s="57"/>
      <c r="J62" s="57">
        <v>13</v>
      </c>
      <c r="K62" s="67"/>
      <c r="L62" s="67"/>
      <c r="M62" s="67"/>
      <c r="N62" s="67"/>
      <c r="O62" s="58"/>
      <c r="P62" s="56"/>
      <c r="Q62" s="57"/>
      <c r="R62" s="57">
        <v>253</v>
      </c>
      <c r="S62" s="67"/>
      <c r="T62" s="67"/>
      <c r="U62" s="67"/>
      <c r="V62" s="67"/>
      <c r="W62" s="41"/>
    </row>
    <row r="63" spans="1:23" s="3" customFormat="1" ht="15" customHeight="1" x14ac:dyDescent="0.3">
      <c r="A63" s="21" t="s">
        <v>22</v>
      </c>
      <c r="B63" s="49" t="s">
        <v>89</v>
      </c>
      <c r="C63" s="49" t="s">
        <v>86</v>
      </c>
      <c r="D63" s="5" t="str">
        <f>IF(B63="","","d.ml.")</f>
        <v>d.ml.</v>
      </c>
      <c r="E63" s="6">
        <f>IF(SUM(H63:O63)=0,0,SUM(H63:O63))</f>
        <v>12</v>
      </c>
      <c r="F63" s="7">
        <f>IF(SUM(H63:O63)=0,"",COUNT(H63:O63))</f>
        <v>1</v>
      </c>
      <c r="G63" s="8">
        <f>IF(F63="","",SUM(P63:W63)/F63)</f>
        <v>249</v>
      </c>
      <c r="H63" s="56"/>
      <c r="I63" s="57"/>
      <c r="J63" s="57">
        <v>12</v>
      </c>
      <c r="K63" s="67"/>
      <c r="L63" s="67"/>
      <c r="M63" s="67"/>
      <c r="N63" s="67"/>
      <c r="O63" s="58"/>
      <c r="P63" s="56"/>
      <c r="Q63" s="57"/>
      <c r="R63" s="57">
        <v>249</v>
      </c>
      <c r="S63" s="67"/>
      <c r="T63" s="67"/>
      <c r="U63" s="67"/>
      <c r="V63" s="67"/>
      <c r="W63" s="41"/>
    </row>
    <row r="64" spans="1:23" s="3" customFormat="1" ht="15" hidden="1" customHeight="1" x14ac:dyDescent="0.3">
      <c r="A64" s="21" t="s">
        <v>23</v>
      </c>
      <c r="B64" s="49"/>
      <c r="C64" s="49"/>
      <c r="D64" s="5" t="str">
        <f t="shared" ref="D64:D68" si="23">IF(B64="","","d.ml.")</f>
        <v/>
      </c>
      <c r="E64" s="6">
        <f t="shared" ref="E64:E68" si="24">IF(SUM(H64:O64)=0,0,SUM(H64:O64))</f>
        <v>0</v>
      </c>
      <c r="F64" s="7" t="str">
        <f t="shared" ref="F64:F68" si="25">IF(SUM(H64:O64)=0,"",COUNT(H64:O64))</f>
        <v/>
      </c>
      <c r="G64" s="8" t="str">
        <f t="shared" ref="G64:G68" si="26">IF(F64="","",SUM(P64:W64)/F64)</f>
        <v/>
      </c>
      <c r="H64" s="56"/>
      <c r="I64" s="57"/>
      <c r="J64" s="57"/>
      <c r="K64" s="67"/>
      <c r="L64" s="67"/>
      <c r="M64" s="67"/>
      <c r="N64" s="67"/>
      <c r="O64" s="58"/>
      <c r="P64" s="56"/>
      <c r="Q64" s="57"/>
      <c r="R64" s="57"/>
      <c r="S64" s="67"/>
      <c r="T64" s="67"/>
      <c r="U64" s="67"/>
      <c r="V64" s="67"/>
      <c r="W64" s="41"/>
    </row>
    <row r="65" spans="1:33" s="3" customFormat="1" ht="15" hidden="1" customHeight="1" x14ac:dyDescent="0.3">
      <c r="A65" s="21" t="s">
        <v>24</v>
      </c>
      <c r="B65" s="22"/>
      <c r="C65" s="22"/>
      <c r="D65" s="5" t="str">
        <f t="shared" si="23"/>
        <v/>
      </c>
      <c r="E65" s="6">
        <f t="shared" si="24"/>
        <v>0</v>
      </c>
      <c r="F65" s="7" t="str">
        <f t="shared" si="25"/>
        <v/>
      </c>
      <c r="G65" s="8" t="str">
        <f t="shared" si="26"/>
        <v/>
      </c>
      <c r="H65" s="39"/>
      <c r="I65" s="40"/>
      <c r="J65" s="40"/>
      <c r="K65" s="65"/>
      <c r="L65" s="65"/>
      <c r="M65" s="65"/>
      <c r="N65" s="65"/>
      <c r="O65" s="41"/>
      <c r="P65" s="39"/>
      <c r="Q65" s="40"/>
      <c r="R65" s="40"/>
      <c r="S65" s="65"/>
      <c r="T65" s="65"/>
      <c r="U65" s="65"/>
      <c r="V65" s="65"/>
      <c r="W65" s="41"/>
    </row>
    <row r="66" spans="1:33" s="3" customFormat="1" ht="15" hidden="1" customHeight="1" x14ac:dyDescent="0.3">
      <c r="A66" s="21" t="s">
        <v>25</v>
      </c>
      <c r="B66" s="22"/>
      <c r="C66" s="22"/>
      <c r="D66" s="5" t="str">
        <f t="shared" si="23"/>
        <v/>
      </c>
      <c r="E66" s="6">
        <f t="shared" si="24"/>
        <v>0</v>
      </c>
      <c r="F66" s="7" t="str">
        <f t="shared" si="25"/>
        <v/>
      </c>
      <c r="G66" s="8" t="str">
        <f t="shared" si="26"/>
        <v/>
      </c>
      <c r="H66" s="39"/>
      <c r="I66" s="40"/>
      <c r="J66" s="40"/>
      <c r="K66" s="65"/>
      <c r="L66" s="65"/>
      <c r="M66" s="65"/>
      <c r="N66" s="65"/>
      <c r="O66" s="41"/>
      <c r="P66" s="39"/>
      <c r="Q66" s="40"/>
      <c r="R66" s="40"/>
      <c r="S66" s="65"/>
      <c r="T66" s="65"/>
      <c r="U66" s="65"/>
      <c r="V66" s="65"/>
      <c r="W66" s="41"/>
    </row>
    <row r="67" spans="1:33" s="3" customFormat="1" ht="15" hidden="1" customHeight="1" x14ac:dyDescent="0.3">
      <c r="A67" s="21" t="s">
        <v>26</v>
      </c>
      <c r="B67" s="22"/>
      <c r="C67" s="22"/>
      <c r="D67" s="5" t="str">
        <f t="shared" si="23"/>
        <v/>
      </c>
      <c r="E67" s="6">
        <f t="shared" si="24"/>
        <v>0</v>
      </c>
      <c r="F67" s="7" t="str">
        <f t="shared" si="25"/>
        <v/>
      </c>
      <c r="G67" s="8" t="str">
        <f t="shared" si="26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27</v>
      </c>
      <c r="B68" s="22"/>
      <c r="C68" s="22"/>
      <c r="D68" s="5" t="str">
        <f t="shared" si="23"/>
        <v/>
      </c>
      <c r="E68" s="6">
        <f t="shared" si="24"/>
        <v>0</v>
      </c>
      <c r="F68" s="7" t="str">
        <f t="shared" si="25"/>
        <v/>
      </c>
      <c r="G68" s="8" t="str">
        <f t="shared" si="26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  <c r="Z68" s="2"/>
      <c r="AA68" s="2"/>
      <c r="AB68" s="2"/>
      <c r="AC68" s="2"/>
      <c r="AD68" s="2"/>
      <c r="AE68" s="2"/>
      <c r="AF68" s="2"/>
      <c r="AG68" s="2"/>
    </row>
    <row r="69" spans="1:33" ht="13.8" x14ac:dyDescent="0.3">
      <c r="P69" s="80">
        <f>COUNT(P5:P61)</f>
        <v>32</v>
      </c>
      <c r="Q69" s="80">
        <f>COUNT(Q5:Q61)</f>
        <v>35</v>
      </c>
      <c r="R69" s="80">
        <f>COUNT(R6:R68)</f>
        <v>29</v>
      </c>
    </row>
    <row r="70" spans="1:33" ht="13.8" x14ac:dyDescent="0.3">
      <c r="A70" s="9" t="s">
        <v>41</v>
      </c>
      <c r="B70" s="9" t="s">
        <v>42</v>
      </c>
      <c r="C70" s="2" t="s">
        <v>43</v>
      </c>
      <c r="D70" s="2" t="s">
        <v>44</v>
      </c>
      <c r="G70" s="4" t="s">
        <v>99</v>
      </c>
    </row>
    <row r="71" spans="1:33" ht="13.8" x14ac:dyDescent="0.3">
      <c r="A71" s="45" t="s">
        <v>8</v>
      </c>
      <c r="B71" s="45" t="s">
        <v>20</v>
      </c>
      <c r="C71" s="46">
        <v>45942</v>
      </c>
      <c r="D71" s="48">
        <v>16</v>
      </c>
      <c r="E71" s="47"/>
      <c r="F71" s="47"/>
      <c r="G71" s="48">
        <v>15</v>
      </c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</row>
    <row r="72" spans="1:33" ht="13.8" x14ac:dyDescent="0.3">
      <c r="A72" s="73"/>
      <c r="B72" s="73" t="s">
        <v>79</v>
      </c>
      <c r="C72" s="74"/>
      <c r="D72" s="75">
        <v>16</v>
      </c>
      <c r="E72" s="47"/>
      <c r="F72" s="47"/>
      <c r="G72" s="48">
        <v>16</v>
      </c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</row>
    <row r="73" spans="1:33" ht="13.8" x14ac:dyDescent="0.3">
      <c r="A73" s="45" t="s">
        <v>9</v>
      </c>
      <c r="B73" s="45" t="s">
        <v>80</v>
      </c>
      <c r="C73" s="46">
        <v>45970</v>
      </c>
      <c r="D73" s="48">
        <v>20</v>
      </c>
      <c r="E73" s="47"/>
      <c r="F73" s="47"/>
      <c r="G73" s="48">
        <v>19</v>
      </c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3"/>
      <c r="B74" s="73" t="s">
        <v>81</v>
      </c>
      <c r="C74" s="74"/>
      <c r="D74" s="75">
        <v>15</v>
      </c>
      <c r="E74" s="47"/>
      <c r="F74" s="47"/>
      <c r="G74" s="48">
        <v>15</v>
      </c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10</v>
      </c>
      <c r="B75" s="45" t="s">
        <v>20</v>
      </c>
      <c r="C75" s="46">
        <v>45998</v>
      </c>
      <c r="D75" s="48">
        <v>16</v>
      </c>
      <c r="E75" s="47"/>
      <c r="F75" s="47"/>
      <c r="G75" s="48">
        <v>15</v>
      </c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3"/>
      <c r="B76" s="73" t="s">
        <v>82</v>
      </c>
      <c r="C76" s="74"/>
      <c r="D76" s="75">
        <v>13</v>
      </c>
      <c r="E76" s="47"/>
      <c r="F76" s="47"/>
      <c r="G76" s="48">
        <v>13</v>
      </c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11</v>
      </c>
      <c r="B77" s="45" t="s">
        <v>21</v>
      </c>
      <c r="C77" s="46">
        <v>46040</v>
      </c>
      <c r="D77" s="48"/>
      <c r="E77" s="47"/>
      <c r="F77" s="47"/>
      <c r="G77" s="48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3"/>
      <c r="B78" s="73" t="s">
        <v>83</v>
      </c>
      <c r="C78" s="74"/>
      <c r="D78" s="75"/>
      <c r="E78" s="47"/>
      <c r="F78" s="47"/>
      <c r="G78" s="48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22</v>
      </c>
      <c r="B79" s="47" t="s">
        <v>79</v>
      </c>
      <c r="C79" s="46">
        <v>46054</v>
      </c>
      <c r="D79" s="48"/>
      <c r="E79" s="47"/>
      <c r="F79" s="47"/>
      <c r="G79" s="48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3"/>
      <c r="B80" s="76" t="s">
        <v>80</v>
      </c>
      <c r="C80" s="76"/>
      <c r="D80" s="75"/>
      <c r="E80" s="47"/>
      <c r="F80" s="47"/>
      <c r="G80" s="48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23</v>
      </c>
      <c r="B81" s="47" t="s">
        <v>81</v>
      </c>
      <c r="C81" s="46">
        <v>46075</v>
      </c>
      <c r="D81" s="48"/>
      <c r="E81" s="47"/>
      <c r="F81" s="47"/>
      <c r="G81" s="48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3"/>
      <c r="B82" s="76" t="s">
        <v>82</v>
      </c>
      <c r="C82" s="76"/>
      <c r="D82" s="75"/>
      <c r="E82" s="47"/>
      <c r="F82" s="47"/>
      <c r="G82" s="48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24</v>
      </c>
      <c r="B83" s="2" t="s">
        <v>83</v>
      </c>
      <c r="C83" s="46">
        <v>46096</v>
      </c>
      <c r="D83" s="48"/>
    </row>
    <row r="84" spans="1:23" ht="13.8" x14ac:dyDescent="0.3">
      <c r="A84" s="73"/>
      <c r="B84" s="77" t="s">
        <v>80</v>
      </c>
      <c r="C84" s="74"/>
      <c r="D84" s="75"/>
    </row>
    <row r="85" spans="1:23" x14ac:dyDescent="0.3">
      <c r="A85" s="2" t="s">
        <v>25</v>
      </c>
      <c r="B85" s="2" t="s">
        <v>17</v>
      </c>
      <c r="C85" s="46">
        <v>46110</v>
      </c>
    </row>
  </sheetData>
  <sortState xmlns:xlrd2="http://schemas.microsoft.com/office/spreadsheetml/2017/richdata2" ref="B59:R63">
    <sortCondition descending="1" ref="E59:E63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2025-12-07T18:00:49Z</cp:lastPrinted>
  <dcterms:created xsi:type="dcterms:W3CDTF">2023-01-13T09:14:50Z</dcterms:created>
  <dcterms:modified xsi:type="dcterms:W3CDTF">2025-12-15T14:16:08Z</dcterms:modified>
</cp:coreProperties>
</file>